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<sst xmlns="http://schemas.openxmlformats.org/spreadsheetml/2006/main" count="110" uniqueCount="103">
  <si>
    <t>JKC</t>
  </si>
  <si>
    <t>ShowM</t>
  </si>
  <si>
    <t>LNT</t>
  </si>
  <si>
    <t>Bedding</t>
  </si>
  <si>
    <t>Startup Expo</t>
  </si>
  <si>
    <t>Workshop partners</t>
  </si>
  <si>
    <t>VH</t>
  </si>
  <si>
    <t>Audi Hanger</t>
  </si>
  <si>
    <t>MSME</t>
  </si>
  <si>
    <t>Audi and Lecture halls</t>
  </si>
  <si>
    <t>Guest Accomodation</t>
  </si>
  <si>
    <t>DST</t>
  </si>
  <si>
    <t>Networking Lunch</t>
  </si>
  <si>
    <t>VC and angle investor travel</t>
  </si>
  <si>
    <t>Honor</t>
  </si>
  <si>
    <t>Light and sound</t>
  </si>
  <si>
    <t>Networking lunch</t>
  </si>
  <si>
    <t>ICICI</t>
  </si>
  <si>
    <t>Taxi</t>
  </si>
  <si>
    <t>Printing</t>
  </si>
  <si>
    <t xml:space="preserve">NTT Data </t>
  </si>
  <si>
    <t xml:space="preserve">Tenting </t>
  </si>
  <si>
    <t>UPT</t>
  </si>
  <si>
    <t>Worker</t>
  </si>
  <si>
    <t>Buffer</t>
  </si>
  <si>
    <t>Nomura</t>
  </si>
  <si>
    <t>Loader</t>
  </si>
  <si>
    <t>Kotak School</t>
  </si>
  <si>
    <t xml:space="preserve">Decor </t>
  </si>
  <si>
    <t>Airbus</t>
  </si>
  <si>
    <t>Worker Food</t>
  </si>
  <si>
    <t>JSW</t>
  </si>
  <si>
    <t>Flex</t>
  </si>
  <si>
    <t>C3i</t>
  </si>
  <si>
    <t>Non flex</t>
  </si>
  <si>
    <t>Dite</t>
  </si>
  <si>
    <t>Stationary</t>
  </si>
  <si>
    <t>Qline BioTech</t>
  </si>
  <si>
    <t>Merch</t>
  </si>
  <si>
    <t>Gail</t>
  </si>
  <si>
    <t xml:space="preserve">HC </t>
  </si>
  <si>
    <t>Invest in UP</t>
  </si>
  <si>
    <t>Refreshments</t>
  </si>
  <si>
    <t>-</t>
  </si>
  <si>
    <t>Kent RO</t>
  </si>
  <si>
    <t>Yoga + hockey</t>
  </si>
  <si>
    <t>ITC</t>
  </si>
  <si>
    <t>Professional light and sound</t>
  </si>
  <si>
    <t xml:space="preserve">Havells </t>
  </si>
  <si>
    <t>Misc.</t>
  </si>
  <si>
    <t>SBI</t>
  </si>
  <si>
    <t>Autodesk</t>
  </si>
  <si>
    <t>Endure Air</t>
  </si>
  <si>
    <t>Total</t>
  </si>
  <si>
    <t>Time</t>
  </si>
  <si>
    <t>Cisco</t>
  </si>
  <si>
    <t>PR</t>
  </si>
  <si>
    <t xml:space="preserve">UPNEDA </t>
  </si>
  <si>
    <t>Speakers Guests Talks</t>
  </si>
  <si>
    <t>Tata Steel</t>
  </si>
  <si>
    <t>Other Nights</t>
  </si>
  <si>
    <t>CST</t>
  </si>
  <si>
    <t>Comedy Night</t>
  </si>
  <si>
    <t>EIL</t>
  </si>
  <si>
    <t>Bollywood Night</t>
  </si>
  <si>
    <t>Moglix</t>
  </si>
  <si>
    <t>Filler Shows</t>
  </si>
  <si>
    <t>UBI</t>
  </si>
  <si>
    <t>Altair</t>
  </si>
  <si>
    <t>IOCL</t>
  </si>
  <si>
    <t>Next IAS</t>
  </si>
  <si>
    <t>Events &amp; Competitions</t>
  </si>
  <si>
    <t>Canara</t>
  </si>
  <si>
    <t>Prize Money</t>
  </si>
  <si>
    <t>LIC</t>
  </si>
  <si>
    <t>Workshops Trainers charges</t>
  </si>
  <si>
    <t>D-link</t>
  </si>
  <si>
    <t>FunT and Megaworld</t>
  </si>
  <si>
    <t>Robowars Arena</t>
  </si>
  <si>
    <t>Marketing</t>
  </si>
  <si>
    <t>Carpenter</t>
  </si>
  <si>
    <t>Stalls</t>
  </si>
  <si>
    <t>Accomodation &amp; Food Charges</t>
  </si>
  <si>
    <t>TOSC</t>
  </si>
  <si>
    <t>Merchandise</t>
  </si>
  <si>
    <t>Accomodation</t>
  </si>
  <si>
    <t>Gymkhana</t>
  </si>
  <si>
    <t>DORA</t>
  </si>
  <si>
    <t xml:space="preserve">Security </t>
  </si>
  <si>
    <t>Previous Year</t>
  </si>
  <si>
    <t>SiS Guards</t>
  </si>
  <si>
    <t>Workshop Registration</t>
  </si>
  <si>
    <t>Mojo Barriers</t>
  </si>
  <si>
    <t>Walkie Talkies</t>
  </si>
  <si>
    <t>Startup-expo</t>
  </si>
  <si>
    <t xml:space="preserve">MnP </t>
  </si>
  <si>
    <t>Startup-stalls</t>
  </si>
  <si>
    <t>Aftermovie and coverage</t>
  </si>
  <si>
    <t>From partners and grants</t>
  </si>
  <si>
    <t>Total Expenditure</t>
  </si>
  <si>
    <t>Non-Cash</t>
  </si>
  <si>
    <t>Overall Buffer</t>
  </si>
  <si>
    <t>Marketing Goodies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</si>
</sst>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b/>
      <color theme="1"/>
      <name val="Arial"/>
      <scheme val="minor"/>
    </font>
    <font>
      <b/>
      <color theme="1"/>
      <name val="Arial"/>
    </font>
    <font>
      <b/>
      <i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vertical="bottom"/>
    </xf>
    <xf borderId="2" fillId="2" fontId="2" numFmtId="0" xfId="0" applyAlignment="1" applyBorder="1" applyFont="1">
      <alignment horizontal="right" vertical="bottom"/>
    </xf>
    <xf borderId="0" fillId="0" fontId="3" numFmtId="0" xfId="0" applyAlignment="1" applyFont="1">
      <alignment readingOrder="0"/>
    </xf>
    <xf borderId="3" fillId="2" fontId="2" numFmtId="0" xfId="0" applyAlignment="1" applyBorder="1" applyFont="1">
      <alignment vertical="bottom"/>
    </xf>
    <xf borderId="4" fillId="2" fontId="2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readingOrder="0"/>
    </xf>
    <xf borderId="5" fillId="0" fontId="4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3" fillId="2" fontId="2" numFmtId="0" xfId="0" applyAlignment="1" applyBorder="1" applyFont="1">
      <alignment readingOrder="0" vertical="bottom"/>
    </xf>
    <xf borderId="4" fillId="2" fontId="2" numFmtId="0" xfId="0" applyAlignment="1" applyBorder="1" applyFont="1">
      <alignment horizontal="right" vertical="bottom"/>
    </xf>
    <xf borderId="1" fillId="2" fontId="2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right" vertical="bottom"/>
    </xf>
    <xf borderId="3" fillId="2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4" fillId="2" fontId="2" numFmtId="0" xfId="0" applyAlignment="1" applyBorder="1" applyFont="1">
      <alignment horizontal="right" vertical="bottom"/>
    </xf>
    <xf borderId="0" fillId="0" fontId="1" numFmtId="0" xfId="0" applyAlignment="1" applyFont="1">
      <alignment readingOrder="0"/>
    </xf>
    <xf borderId="1" fillId="2" fontId="1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0" fontId="3" numFmtId="0" xfId="0" applyBorder="1" applyFont="1"/>
    <xf borderId="0" fillId="2" fontId="1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3" numFmtId="0" xfId="0" applyFont="1"/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1" fillId="2" fontId="2" numFmtId="0" xfId="0" applyAlignment="1" applyBorder="1" applyFont="1">
      <alignment horizontal="right" vertical="bottom"/>
    </xf>
    <xf borderId="1" fillId="2" fontId="2" numFmtId="0" xfId="0" applyAlignment="1" applyBorder="1" applyFont="1">
      <alignment vertical="bottom"/>
    </xf>
    <xf borderId="1" fillId="2" fontId="2" numFmtId="0" xfId="0" applyAlignment="1" applyBorder="1" applyFont="1">
      <alignment horizontal="right" vertical="bottom"/>
    </xf>
    <xf borderId="1" fillId="2" fontId="2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horizontal="right" readingOrder="0" vertical="bottom"/>
    </xf>
    <xf borderId="0" fillId="2" fontId="2" numFmtId="0" xfId="0" applyAlignment="1" applyFont="1">
      <alignment readingOrder="0" vertical="bottom"/>
    </xf>
    <xf borderId="0" fillId="2" fontId="2" numFmtId="0" xfId="0" applyAlignment="1" applyFont="1">
      <alignment vertical="bottom"/>
    </xf>
    <xf borderId="1" fillId="0" fontId="1" numFmtId="0" xfId="0" applyBorder="1" applyFont="1"/>
    <xf borderId="0" fillId="0" fontId="5" numFmtId="0" xfId="0" applyAlignment="1" applyFont="1">
      <alignment readingOrder="0"/>
    </xf>
    <xf borderId="1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1.13"/>
    <col customWidth="1" min="7" max="7" width="24.13"/>
    <col customWidth="1" min="10" max="10" width="21.88"/>
  </cols>
  <sheetData>
    <row r="1">
      <c r="D1" s="1"/>
    </row>
    <row r="2">
      <c r="A2" s="2" t="s">
        <v>0</v>
      </c>
      <c r="B2" s="3">
        <v>6.0</v>
      </c>
      <c r="C2" s="1"/>
      <c r="G2" s="4" t="s">
        <v>1</v>
      </c>
    </row>
    <row r="3">
      <c r="A3" s="5" t="s">
        <v>2</v>
      </c>
      <c r="B3" s="6">
        <v>10.0</v>
      </c>
      <c r="C3" s="1"/>
      <c r="G3" s="2" t="s">
        <v>3</v>
      </c>
      <c r="H3" s="7">
        <v>169900.0</v>
      </c>
      <c r="J3" s="8" t="s">
        <v>4</v>
      </c>
      <c r="K3" s="9"/>
      <c r="L3" s="10"/>
    </row>
    <row r="4">
      <c r="A4" s="11" t="s">
        <v>5</v>
      </c>
      <c r="B4" s="12">
        <f>1.7+3+1.75</f>
        <v>6.45</v>
      </c>
      <c r="C4" s="1"/>
      <c r="G4" s="13" t="s">
        <v>6</v>
      </c>
      <c r="H4" s="7">
        <v>350000.0</v>
      </c>
      <c r="J4" s="14" t="s">
        <v>7</v>
      </c>
      <c r="K4" s="15">
        <v>3000000.0</v>
      </c>
      <c r="L4" s="10"/>
    </row>
    <row r="5">
      <c r="A5" s="5" t="s">
        <v>8</v>
      </c>
      <c r="B5" s="12">
        <v>6.0</v>
      </c>
      <c r="C5" s="1"/>
      <c r="G5" s="2" t="s">
        <v>9</v>
      </c>
      <c r="H5" s="7">
        <v>80000.0</v>
      </c>
      <c r="J5" s="14" t="s">
        <v>10</v>
      </c>
      <c r="K5" s="15">
        <v>1500000.0</v>
      </c>
      <c r="L5" s="10"/>
    </row>
    <row r="6">
      <c r="A6" s="16" t="s">
        <v>11</v>
      </c>
      <c r="B6" s="6">
        <v>6.0</v>
      </c>
      <c r="C6" s="1"/>
      <c r="G6" s="2" t="s">
        <v>12</v>
      </c>
      <c r="H6" s="7">
        <v>40000.0</v>
      </c>
      <c r="J6" s="14" t="s">
        <v>13</v>
      </c>
      <c r="K6" s="15">
        <v>1000000.0</v>
      </c>
      <c r="L6" s="10"/>
    </row>
    <row r="7">
      <c r="A7" s="5" t="s">
        <v>14</v>
      </c>
      <c r="B7" s="6">
        <v>5.5</v>
      </c>
      <c r="C7" s="1"/>
      <c r="G7" s="2" t="s">
        <v>15</v>
      </c>
      <c r="H7" s="7">
        <v>235000.0</v>
      </c>
      <c r="J7" s="14" t="s">
        <v>16</v>
      </c>
      <c r="K7" s="15">
        <v>800000.0</v>
      </c>
      <c r="L7" s="10"/>
    </row>
    <row r="8">
      <c r="A8" s="5" t="s">
        <v>17</v>
      </c>
      <c r="B8" s="12">
        <v>5.0</v>
      </c>
      <c r="C8" s="1"/>
      <c r="G8" s="2" t="s">
        <v>18</v>
      </c>
      <c r="H8" s="7">
        <v>350000.0</v>
      </c>
      <c r="J8" s="14" t="s">
        <v>19</v>
      </c>
      <c r="K8" s="15">
        <v>300000.0</v>
      </c>
      <c r="L8" s="10"/>
    </row>
    <row r="9">
      <c r="A9" s="5" t="s">
        <v>20</v>
      </c>
      <c r="B9" s="12">
        <v>5.0</v>
      </c>
      <c r="C9" s="1"/>
      <c r="G9" s="2" t="s">
        <v>21</v>
      </c>
      <c r="H9" s="7">
        <v>412000.0</v>
      </c>
      <c r="J9" s="14"/>
      <c r="K9" s="17"/>
      <c r="L9" s="10"/>
    </row>
    <row r="10">
      <c r="A10" s="16" t="s">
        <v>22</v>
      </c>
      <c r="B10" s="18">
        <v>4.0</v>
      </c>
      <c r="C10" s="1"/>
      <c r="G10" s="13" t="s">
        <v>23</v>
      </c>
      <c r="H10" s="7">
        <v>192187.0</v>
      </c>
      <c r="J10" s="14" t="s">
        <v>24</v>
      </c>
      <c r="K10" s="15">
        <v>1400000.0</v>
      </c>
      <c r="L10" s="10"/>
    </row>
    <row r="11">
      <c r="A11" s="16" t="s">
        <v>25</v>
      </c>
      <c r="B11" s="18">
        <v>4.0</v>
      </c>
      <c r="G11" s="13" t="s">
        <v>26</v>
      </c>
      <c r="H11" s="7">
        <v>48000.0</v>
      </c>
    </row>
    <row r="12">
      <c r="A12" s="11" t="s">
        <v>27</v>
      </c>
      <c r="B12" s="12">
        <v>4.0</v>
      </c>
      <c r="G12" s="2" t="s">
        <v>28</v>
      </c>
      <c r="H12" s="7">
        <v>90000.0</v>
      </c>
    </row>
    <row r="13">
      <c r="A13" s="16" t="s">
        <v>29</v>
      </c>
      <c r="B13" s="18">
        <v>3.5</v>
      </c>
      <c r="G13" s="2" t="s">
        <v>30</v>
      </c>
      <c r="H13" s="7">
        <v>50000.0</v>
      </c>
    </row>
    <row r="14">
      <c r="A14" s="16" t="s">
        <v>31</v>
      </c>
      <c r="B14" s="18">
        <v>3.0</v>
      </c>
      <c r="G14" s="2" t="s">
        <v>32</v>
      </c>
      <c r="H14" s="7">
        <v>493000.0</v>
      </c>
    </row>
    <row r="15">
      <c r="A15" s="5" t="s">
        <v>33</v>
      </c>
      <c r="B15" s="12">
        <v>3.0</v>
      </c>
      <c r="G15" s="2" t="s">
        <v>34</v>
      </c>
      <c r="H15" s="7">
        <v>122000.0</v>
      </c>
    </row>
    <row r="16">
      <c r="A16" s="5" t="s">
        <v>35</v>
      </c>
      <c r="B16" s="12">
        <v>2.8</v>
      </c>
      <c r="G16" s="2" t="s">
        <v>36</v>
      </c>
      <c r="H16" s="7">
        <v>50000.0</v>
      </c>
    </row>
    <row r="17">
      <c r="A17" s="5" t="s">
        <v>37</v>
      </c>
      <c r="B17" s="6">
        <v>2.16</v>
      </c>
      <c r="G17" s="2" t="s">
        <v>38</v>
      </c>
      <c r="H17" s="7">
        <v>51500.0</v>
      </c>
    </row>
    <row r="18">
      <c r="A18" s="5" t="s">
        <v>39</v>
      </c>
      <c r="B18" s="12">
        <v>2.0</v>
      </c>
      <c r="G18" s="2" t="s">
        <v>40</v>
      </c>
      <c r="H18" s="7">
        <v>10000.0</v>
      </c>
    </row>
    <row r="19">
      <c r="A19" s="5" t="s">
        <v>41</v>
      </c>
      <c r="B19" s="12">
        <v>2.0</v>
      </c>
      <c r="G19" s="13" t="s">
        <v>42</v>
      </c>
      <c r="H19" s="7">
        <v>150000.0</v>
      </c>
      <c r="K19" s="19" t="s">
        <v>43</v>
      </c>
    </row>
    <row r="20">
      <c r="A20" s="5" t="s">
        <v>44</v>
      </c>
      <c r="B20" s="12">
        <v>2.0</v>
      </c>
      <c r="G20" s="2" t="s">
        <v>45</v>
      </c>
      <c r="H20" s="7">
        <v>20700.0</v>
      </c>
      <c r="J20" s="19"/>
    </row>
    <row r="21">
      <c r="A21" s="5" t="s">
        <v>46</v>
      </c>
      <c r="B21" s="12">
        <v>2.0</v>
      </c>
      <c r="G21" s="20" t="s">
        <v>47</v>
      </c>
      <c r="H21" s="7">
        <v>1800000.0</v>
      </c>
    </row>
    <row r="22">
      <c r="A22" s="5" t="s">
        <v>48</v>
      </c>
      <c r="B22" s="12">
        <v>2.0</v>
      </c>
      <c r="G22" s="13" t="s">
        <v>49</v>
      </c>
      <c r="H22" s="7">
        <v>200000.0</v>
      </c>
    </row>
    <row r="23">
      <c r="A23" s="16" t="s">
        <v>50</v>
      </c>
      <c r="B23" s="12">
        <v>2.0</v>
      </c>
      <c r="G23" s="13" t="s">
        <v>24</v>
      </c>
      <c r="H23" s="7">
        <v>500000.0</v>
      </c>
    </row>
    <row r="24">
      <c r="A24" s="16" t="s">
        <v>51</v>
      </c>
      <c r="B24" s="18">
        <v>1.5</v>
      </c>
      <c r="G24" s="21"/>
      <c r="H24" s="22"/>
    </row>
    <row r="25">
      <c r="A25" s="5" t="s">
        <v>52</v>
      </c>
      <c r="B25" s="12">
        <v>1.5</v>
      </c>
      <c r="G25" s="21" t="s">
        <v>53</v>
      </c>
      <c r="H25" s="22">
        <f>SUM(H3:H23)</f>
        <v>5414287</v>
      </c>
    </row>
    <row r="26">
      <c r="A26" s="5" t="s">
        <v>54</v>
      </c>
      <c r="B26" s="12">
        <v>1.4</v>
      </c>
      <c r="G26" s="23"/>
      <c r="H26" s="19"/>
    </row>
    <row r="27">
      <c r="A27" s="5" t="s">
        <v>55</v>
      </c>
      <c r="B27" s="12">
        <v>1.0</v>
      </c>
      <c r="G27" s="24" t="s">
        <v>56</v>
      </c>
      <c r="H27" s="19"/>
    </row>
    <row r="28">
      <c r="A28" s="5" t="s">
        <v>57</v>
      </c>
      <c r="B28" s="12">
        <v>1.0</v>
      </c>
      <c r="G28" s="20" t="s">
        <v>58</v>
      </c>
      <c r="H28" s="7">
        <v>180000.0</v>
      </c>
    </row>
    <row r="29">
      <c r="A29" s="5" t="s">
        <v>59</v>
      </c>
      <c r="B29" s="12">
        <v>1.0</v>
      </c>
      <c r="G29" s="20" t="s">
        <v>60</v>
      </c>
      <c r="H29" s="7">
        <v>1800000.0</v>
      </c>
    </row>
    <row r="30">
      <c r="A30" s="5" t="s">
        <v>61</v>
      </c>
      <c r="B30" s="12">
        <v>1.0</v>
      </c>
      <c r="G30" s="20" t="s">
        <v>62</v>
      </c>
      <c r="H30" s="7">
        <v>550000.0</v>
      </c>
    </row>
    <row r="31">
      <c r="A31" s="16" t="s">
        <v>63</v>
      </c>
      <c r="B31" s="18">
        <v>1.0</v>
      </c>
      <c r="G31" s="20" t="s">
        <v>64</v>
      </c>
      <c r="H31" s="7">
        <v>2150000.0</v>
      </c>
      <c r="I31" s="25"/>
    </row>
    <row r="32">
      <c r="A32" s="26" t="s">
        <v>65</v>
      </c>
      <c r="B32" s="27">
        <v>1.0</v>
      </c>
      <c r="G32" s="20" t="s">
        <v>66</v>
      </c>
      <c r="H32" s="7">
        <v>263000.0</v>
      </c>
    </row>
    <row r="33">
      <c r="A33" s="26" t="s">
        <v>67</v>
      </c>
      <c r="B33" s="27">
        <v>1.0</v>
      </c>
      <c r="G33" s="21"/>
      <c r="H33" s="22"/>
    </row>
    <row r="34">
      <c r="A34" s="2" t="s">
        <v>68</v>
      </c>
      <c r="B34" s="28">
        <v>0.9</v>
      </c>
      <c r="G34" s="21" t="s">
        <v>53</v>
      </c>
      <c r="H34" s="22">
        <f>SUM(H28:H32)</f>
        <v>4943000</v>
      </c>
    </row>
    <row r="35">
      <c r="A35" s="29" t="s">
        <v>69</v>
      </c>
      <c r="B35" s="30">
        <v>0.7</v>
      </c>
      <c r="G35" s="23"/>
      <c r="H35" s="19"/>
    </row>
    <row r="36">
      <c r="A36" s="2" t="s">
        <v>70</v>
      </c>
      <c r="B36" s="28">
        <v>0.5</v>
      </c>
      <c r="G36" s="24" t="s">
        <v>71</v>
      </c>
      <c r="H36" s="19"/>
    </row>
    <row r="37">
      <c r="A37" s="29" t="s">
        <v>72</v>
      </c>
      <c r="B37" s="30">
        <v>0.42</v>
      </c>
      <c r="G37" s="20" t="s">
        <v>73</v>
      </c>
      <c r="H37" s="7">
        <v>1400000.0</v>
      </c>
    </row>
    <row r="38">
      <c r="A38" s="13" t="s">
        <v>74</v>
      </c>
      <c r="B38" s="31">
        <v>0.25</v>
      </c>
      <c r="G38" s="20" t="s">
        <v>75</v>
      </c>
      <c r="H38" s="7">
        <v>25000.0</v>
      </c>
    </row>
    <row r="39">
      <c r="A39" s="2" t="s">
        <v>76</v>
      </c>
      <c r="B39" s="28">
        <v>0.1</v>
      </c>
      <c r="G39" s="20" t="s">
        <v>77</v>
      </c>
      <c r="H39" s="7">
        <v>150000.0</v>
      </c>
    </row>
    <row r="40">
      <c r="G40" s="20" t="s">
        <v>78</v>
      </c>
      <c r="H40" s="7">
        <v>200000.0</v>
      </c>
    </row>
    <row r="41">
      <c r="A41" s="2" t="s">
        <v>79</v>
      </c>
      <c r="B41" s="31">
        <v>1.0268E7</v>
      </c>
      <c r="G41" s="20" t="s">
        <v>80</v>
      </c>
      <c r="H41" s="7">
        <v>40000.0</v>
      </c>
    </row>
    <row r="42">
      <c r="A42" s="11" t="s">
        <v>81</v>
      </c>
      <c r="B42" s="6">
        <v>400000.0</v>
      </c>
      <c r="G42" s="20" t="s">
        <v>82</v>
      </c>
      <c r="H42" s="7">
        <v>320000.0</v>
      </c>
    </row>
    <row r="43">
      <c r="A43" s="5" t="s">
        <v>83</v>
      </c>
      <c r="B43" s="12">
        <f>263000+111000</f>
        <v>374000</v>
      </c>
      <c r="G43" s="20" t="s">
        <v>24</v>
      </c>
      <c r="H43" s="7">
        <v>100000.0</v>
      </c>
    </row>
    <row r="44">
      <c r="A44" s="14" t="s">
        <v>84</v>
      </c>
      <c r="B44" s="32">
        <v>100000.0</v>
      </c>
      <c r="G44" s="21"/>
      <c r="H44" s="22"/>
    </row>
    <row r="45">
      <c r="A45" s="11" t="s">
        <v>85</v>
      </c>
      <c r="B45" s="6">
        <v>2300000.0</v>
      </c>
      <c r="G45" s="21" t="s">
        <v>53</v>
      </c>
      <c r="H45" s="22">
        <f>SUM(H37:H43)</f>
        <v>2235000</v>
      </c>
    </row>
    <row r="46">
      <c r="A46" s="5" t="s">
        <v>86</v>
      </c>
      <c r="B46" s="6">
        <v>613000.0</v>
      </c>
      <c r="G46" s="23"/>
      <c r="H46" s="19"/>
    </row>
    <row r="47">
      <c r="A47" s="11" t="s">
        <v>87</v>
      </c>
      <c r="B47" s="6">
        <v>50000.0</v>
      </c>
      <c r="G47" s="24" t="s">
        <v>88</v>
      </c>
      <c r="H47" s="19"/>
    </row>
    <row r="48">
      <c r="A48" s="11" t="s">
        <v>89</v>
      </c>
      <c r="B48" s="6">
        <v>500000.0</v>
      </c>
      <c r="G48" s="20" t="s">
        <v>90</v>
      </c>
      <c r="H48" s="7">
        <v>80000.0</v>
      </c>
    </row>
    <row r="49">
      <c r="A49" s="2" t="s">
        <v>91</v>
      </c>
      <c r="B49" s="31">
        <v>107000.0</v>
      </c>
      <c r="G49" s="20" t="s">
        <v>92</v>
      </c>
      <c r="H49" s="7">
        <v>120000.0</v>
      </c>
    </row>
    <row r="50">
      <c r="A50" s="33"/>
      <c r="B50" s="34"/>
      <c r="G50" s="20" t="s">
        <v>93</v>
      </c>
      <c r="H50" s="7">
        <v>40000.0</v>
      </c>
    </row>
    <row r="51">
      <c r="A51" s="4" t="s">
        <v>53</v>
      </c>
      <c r="B51" s="25">
        <f>sum(B41:B49)</f>
        <v>14712000</v>
      </c>
      <c r="G51" s="35"/>
      <c r="H51" s="35"/>
    </row>
    <row r="52">
      <c r="A52" s="36"/>
      <c r="G52" s="37" t="s">
        <v>53</v>
      </c>
      <c r="H52" s="22">
        <f>SUM(H48:H50)</f>
        <v>240000</v>
      </c>
    </row>
    <row r="53">
      <c r="A53" s="36" t="s">
        <v>94</v>
      </c>
    </row>
    <row r="54">
      <c r="G54" s="4" t="s">
        <v>95</v>
      </c>
    </row>
    <row r="55">
      <c r="A55" s="7" t="s">
        <v>96</v>
      </c>
      <c r="B55" s="7">
        <v>4500000.0</v>
      </c>
      <c r="G55" s="7" t="s">
        <v>97</v>
      </c>
      <c r="H55" s="37">
        <v>150000.0</v>
      </c>
    </row>
    <row r="56">
      <c r="A56" s="7" t="s">
        <v>98</v>
      </c>
      <c r="B56" s="7">
        <v>3500000.0</v>
      </c>
    </row>
    <row r="57">
      <c r="G57" s="4" t="s">
        <v>99</v>
      </c>
      <c r="H57" s="25">
        <f>SUM(H55+H52+H45+H34+H25)</f>
        <v>12982287</v>
      </c>
    </row>
    <row r="58">
      <c r="A58" s="36" t="s">
        <v>100</v>
      </c>
      <c r="G58" s="4" t="s">
        <v>101</v>
      </c>
      <c r="H58" s="25">
        <f>SUM(B41:B49)-H57</f>
        <v>1729713</v>
      </c>
    </row>
    <row r="60">
      <c r="A60" s="7" t="s">
        <v>102</v>
      </c>
      <c r="B60" s="37">
        <v>3000000.0</v>
      </c>
    </row>
    <row r="62">
      <c r="A62" s="37" t="s">
        <v>53</v>
      </c>
      <c r="B62" s="22">
        <f>SUM(B51:B60)</f>
        <v>25712000</v>
      </c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