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xpense" sheetId="1" r:id="rId1"/>
    <sheet name="Incom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2" l="1"/>
  <c r="B66" i="1" l="1"/>
  <c r="D5" i="1"/>
  <c r="D6" i="1"/>
  <c r="D7" i="1"/>
  <c r="D9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9" i="1"/>
  <c r="D34" i="1"/>
  <c r="D35" i="1"/>
  <c r="D43" i="1"/>
  <c r="D44" i="1"/>
  <c r="D45" i="1"/>
  <c r="D61" i="1"/>
  <c r="D62" i="1"/>
  <c r="D63" i="1"/>
  <c r="D64" i="1"/>
  <c r="C80" i="1"/>
  <c r="B80" i="1"/>
  <c r="D79" i="1"/>
  <c r="D78" i="1"/>
  <c r="D77" i="1"/>
  <c r="E77" i="1" s="1"/>
  <c r="D75" i="1"/>
  <c r="D73" i="1"/>
  <c r="D72" i="1"/>
  <c r="D70" i="1"/>
  <c r="E70" i="1" s="1"/>
  <c r="D69" i="1"/>
  <c r="D3" i="2"/>
  <c r="D5" i="2"/>
  <c r="D6" i="2"/>
  <c r="D8" i="2"/>
  <c r="D10" i="2"/>
  <c r="D11" i="2"/>
  <c r="D12" i="2"/>
  <c r="D2" i="2"/>
  <c r="E66" i="1"/>
  <c r="E82" i="1" s="1"/>
  <c r="F66" i="1"/>
  <c r="F82" i="1" s="1"/>
  <c r="B88" i="1" l="1"/>
  <c r="E80" i="1"/>
  <c r="B87" i="1" s="1"/>
  <c r="D80" i="1"/>
  <c r="C38" i="1"/>
  <c r="C39" i="1"/>
  <c r="D39" i="1" s="1"/>
  <c r="B84" i="1" l="1"/>
  <c r="B82" i="1"/>
  <c r="C4" i="1"/>
  <c r="D4" i="1" s="1"/>
  <c r="D3" i="1"/>
  <c r="D66" i="1" s="1"/>
  <c r="C66" i="1" l="1"/>
  <c r="C82" i="1" s="1"/>
  <c r="B86" i="1" s="1"/>
  <c r="B13" i="2"/>
  <c r="C13" i="2"/>
  <c r="D13" i="2"/>
  <c r="E13" i="2" l="1"/>
</calcChain>
</file>

<file path=xl/sharedStrings.xml><?xml version="1.0" encoding="utf-8"?>
<sst xmlns="http://schemas.openxmlformats.org/spreadsheetml/2006/main" count="97" uniqueCount="79">
  <si>
    <t>Organisational Expenditure</t>
  </si>
  <si>
    <t>Difference</t>
  </si>
  <si>
    <t>Due to Rain</t>
  </si>
  <si>
    <t>Venue Shift</t>
  </si>
  <si>
    <t>Flex</t>
  </si>
  <si>
    <t>Non Flex</t>
  </si>
  <si>
    <t>Labour</t>
  </si>
  <si>
    <t>Loader</t>
  </si>
  <si>
    <t>Labour Food</t>
  </si>
  <si>
    <t>Stage Setup</t>
  </si>
  <si>
    <t>Bamboo</t>
  </si>
  <si>
    <t>Other Workers(Outreach+Auditorium)</t>
  </si>
  <si>
    <t>Light And Sound</t>
  </si>
  <si>
    <t>Bedding</t>
  </si>
  <si>
    <t>Tent</t>
  </si>
  <si>
    <t>Professional Light</t>
  </si>
  <si>
    <t>SIS + Walkie</t>
  </si>
  <si>
    <t>Health Center</t>
  </si>
  <si>
    <t>Food Coupons</t>
  </si>
  <si>
    <t>Stationary</t>
  </si>
  <si>
    <t>Photocopy and Fine Arts</t>
  </si>
  <si>
    <t>Diesel</t>
  </si>
  <si>
    <t>SAC Decoration</t>
  </si>
  <si>
    <t>Photography and video making</t>
  </si>
  <si>
    <t>Miscellaneous Expense</t>
  </si>
  <si>
    <t>Landmark Stay</t>
  </si>
  <si>
    <t>Events and Competitions</t>
  </si>
  <si>
    <t>Trophy and Memento</t>
  </si>
  <si>
    <t>Quiz Masters Payment</t>
  </si>
  <si>
    <t>Prize Money</t>
  </si>
  <si>
    <t>Informals</t>
  </si>
  <si>
    <t>Nationals and Prodigy (Including Travel)</t>
  </si>
  <si>
    <t>Accomodation Booking</t>
  </si>
  <si>
    <t>Visitors Hostel and Auditorium</t>
  </si>
  <si>
    <t>Guest Rooms + Common Rooms + Community Centre</t>
  </si>
  <si>
    <t>Tshirts and Hoodies</t>
  </si>
  <si>
    <t>Tshirts</t>
  </si>
  <si>
    <t>Hoodies</t>
  </si>
  <si>
    <t>Polo Tshirts</t>
  </si>
  <si>
    <t>Travel</t>
  </si>
  <si>
    <t>Taxi and Bus</t>
  </si>
  <si>
    <t>Flight</t>
  </si>
  <si>
    <t>Train</t>
  </si>
  <si>
    <t>PR Events</t>
  </si>
  <si>
    <t>Classical Night</t>
  </si>
  <si>
    <t>Indian haat</t>
  </si>
  <si>
    <t>Junoon</t>
  </si>
  <si>
    <t>Kavi Samelan (Including Travel)</t>
  </si>
  <si>
    <t>International Carnival</t>
  </si>
  <si>
    <t>Professionals Nights</t>
  </si>
  <si>
    <t>Sunburn</t>
  </si>
  <si>
    <t>Blitzkrieg</t>
  </si>
  <si>
    <t>Synchro</t>
  </si>
  <si>
    <t>Extra Expenses</t>
  </si>
  <si>
    <t>Pandal</t>
  </si>
  <si>
    <t>Judges Food</t>
  </si>
  <si>
    <t>Wrist Bands</t>
  </si>
  <si>
    <t>Total Expense</t>
  </si>
  <si>
    <t>Total Income</t>
  </si>
  <si>
    <t>Buffer</t>
  </si>
  <si>
    <t>Marketing</t>
  </si>
  <si>
    <t>Food Stalls</t>
  </si>
  <si>
    <t>Registration(1800 @ Rs.1300/-)</t>
  </si>
  <si>
    <t>Single Day Registration</t>
  </si>
  <si>
    <t>Gymkhana</t>
  </si>
  <si>
    <t>National and Prodigy Registration</t>
  </si>
  <si>
    <t>MUN Profit</t>
  </si>
  <si>
    <t>Fine</t>
  </si>
  <si>
    <t>NBA JAM</t>
  </si>
  <si>
    <t>Total</t>
  </si>
  <si>
    <t>Prima Nocte</t>
  </si>
  <si>
    <t>Proposed</t>
  </si>
  <si>
    <t>Actual</t>
  </si>
  <si>
    <t>Electricity Charges</t>
  </si>
  <si>
    <t xml:space="preserve">Proposed </t>
  </si>
  <si>
    <t>Income</t>
  </si>
  <si>
    <t>Estimated Deficit</t>
  </si>
  <si>
    <t>Due to Venue Shifting</t>
  </si>
  <si>
    <t>MUN Profit (Registration + Chinatown Deal)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</si>
</sst>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1" fontId="5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1" fontId="4" fillId="0" borderId="0" xfId="1" applyNumberFormat="1" applyFont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1" fontId="5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6" fillId="2" borderId="1" xfId="1" applyNumberFormat="1" applyFont="1" applyFill="1" applyBorder="1" applyAlignment="1">
      <alignment horizontal="center" wrapText="1"/>
    </xf>
    <xf numFmtId="1" fontId="0" fillId="0" borderId="0" xfId="0" applyNumberFormat="1"/>
    <xf numFmtId="1" fontId="6" fillId="2" borderId="1" xfId="1" applyNumberFormat="1" applyFont="1" applyFill="1" applyBorder="1" applyAlignment="1">
      <alignment wrapText="1"/>
    </xf>
    <xf numFmtId="1" fontId="2" fillId="0" borderId="0" xfId="1" applyNumberFormat="1" applyFont="1" applyAlignment="1"/>
    <xf numFmtId="1" fontId="6" fillId="0" borderId="1" xfId="1" applyNumberFormat="1" applyFont="1" applyBorder="1" applyAlignment="1">
      <alignment horizontal="center" wrapText="1"/>
    </xf>
    <xf numFmtId="1" fontId="6" fillId="2" borderId="2" xfId="1" applyNumberFormat="1" applyFont="1" applyFill="1" applyBorder="1" applyAlignment="1">
      <alignment wrapText="1"/>
    </xf>
    <xf numFmtId="1" fontId="6" fillId="2" borderId="3" xfId="1" applyNumberFormat="1" applyFont="1" applyFill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1" fontId="3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6" fillId="0" borderId="4" xfId="1" applyNumberFormat="1" applyFont="1" applyBorder="1" applyAlignment="1">
      <alignment horizontal="center" wrapText="1"/>
    </xf>
    <xf numFmtId="1" fontId="4" fillId="0" borderId="4" xfId="1" applyNumberFormat="1" applyFont="1" applyBorder="1" applyAlignment="1">
      <alignment horizontal="center" wrapText="1"/>
    </xf>
    <xf numFmtId="1" fontId="6" fillId="0" borderId="5" xfId="1" applyNumberFormat="1" applyFont="1" applyBorder="1" applyAlignment="1">
      <alignment horizontal="center" wrapText="1"/>
    </xf>
    <xf numFmtId="1" fontId="4" fillId="0" borderId="5" xfId="1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pane ySplit="1" topLeftCell="A78" activePane="bottomLeft" state="frozen"/>
      <selection pane="bottomLeft" activeCell="C73" sqref="C73"/>
    </sheetView>
  </sheetViews>
  <sheetFormatPr defaultRowHeight="15" x14ac:dyDescent="0.25"/>
  <cols>
    <col min="1" max="1" width="31.28515625" style="12" bestFit="1" customWidth="1"/>
    <col min="2" max="2" width="16" style="12" customWidth="1"/>
    <col min="3" max="3" width="17.7109375" style="12" bestFit="1" customWidth="1"/>
    <col min="4" max="4" width="14.85546875" style="12" customWidth="1"/>
    <col min="5" max="5" width="14" style="12" customWidth="1"/>
    <col min="6" max="6" width="15.140625" style="12" customWidth="1"/>
    <col min="7" max="16384" width="9.140625" style="12"/>
  </cols>
  <sheetData>
    <row r="1" spans="1:6" x14ac:dyDescent="0.25">
      <c r="A1" s="11"/>
      <c r="B1" s="11" t="s">
        <v>74</v>
      </c>
      <c r="C1" s="11" t="s">
        <v>72</v>
      </c>
      <c r="D1" s="11" t="s">
        <v>1</v>
      </c>
      <c r="E1" s="11" t="s">
        <v>2</v>
      </c>
      <c r="F1" s="11" t="s">
        <v>3</v>
      </c>
    </row>
    <row r="2" spans="1:6" x14ac:dyDescent="0.25">
      <c r="A2" s="16" t="s">
        <v>0</v>
      </c>
      <c r="B2" s="17"/>
      <c r="C2" s="11"/>
      <c r="D2" s="11"/>
      <c r="E2" s="11"/>
      <c r="F2" s="11"/>
    </row>
    <row r="3" spans="1:6" x14ac:dyDescent="0.25">
      <c r="A3" s="8" t="s">
        <v>4</v>
      </c>
      <c r="B3" s="9">
        <v>250000</v>
      </c>
      <c r="C3" s="8">
        <v>311280</v>
      </c>
      <c r="D3" s="8">
        <f>B3-C3</f>
        <v>-61280</v>
      </c>
      <c r="F3" s="8">
        <v>30000</v>
      </c>
    </row>
    <row r="4" spans="1:6" x14ac:dyDescent="0.25">
      <c r="A4" s="8" t="s">
        <v>5</v>
      </c>
      <c r="B4" s="9">
        <v>200000</v>
      </c>
      <c r="C4" s="8">
        <f>105000+48825+50348+43286</f>
        <v>247459</v>
      </c>
      <c r="D4" s="8">
        <f t="shared" ref="D4:D45" si="0">B4-C4</f>
        <v>-47459</v>
      </c>
      <c r="E4" s="8"/>
      <c r="F4" s="8"/>
    </row>
    <row r="5" spans="1:6" x14ac:dyDescent="0.25">
      <c r="A5" s="8" t="s">
        <v>6</v>
      </c>
      <c r="B5" s="9">
        <v>210000</v>
      </c>
      <c r="C5" s="8">
        <v>252000</v>
      </c>
      <c r="D5" s="8">
        <f t="shared" si="0"/>
        <v>-42000</v>
      </c>
      <c r="E5" s="8">
        <v>42000</v>
      </c>
      <c r="F5" s="8"/>
    </row>
    <row r="6" spans="1:6" x14ac:dyDescent="0.25">
      <c r="A6" s="8" t="s">
        <v>7</v>
      </c>
      <c r="B6" s="9">
        <v>20000</v>
      </c>
      <c r="C6" s="8">
        <v>42240</v>
      </c>
      <c r="D6" s="8">
        <f t="shared" si="0"/>
        <v>-22240</v>
      </c>
      <c r="E6" s="8">
        <v>22400</v>
      </c>
      <c r="F6" s="8"/>
    </row>
    <row r="7" spans="1:6" x14ac:dyDescent="0.25">
      <c r="A7" s="8" t="s">
        <v>8</v>
      </c>
      <c r="B7" s="9">
        <v>50000</v>
      </c>
      <c r="C7" s="8">
        <v>52000</v>
      </c>
      <c r="D7" s="8">
        <f t="shared" si="0"/>
        <v>-2000</v>
      </c>
      <c r="E7" s="8">
        <v>2000</v>
      </c>
      <c r="F7" s="8"/>
    </row>
    <row r="8" spans="1:6" x14ac:dyDescent="0.25">
      <c r="A8" s="8" t="s">
        <v>9</v>
      </c>
      <c r="B8" s="9">
        <v>92000</v>
      </c>
      <c r="C8" s="8">
        <v>92000</v>
      </c>
      <c r="D8" s="8"/>
      <c r="E8" s="8"/>
      <c r="F8" s="8"/>
    </row>
    <row r="9" spans="1:6" x14ac:dyDescent="0.25">
      <c r="A9" s="8" t="s">
        <v>10</v>
      </c>
      <c r="B9" s="9">
        <v>16000</v>
      </c>
      <c r="C9" s="8">
        <v>30000</v>
      </c>
      <c r="D9" s="8">
        <f t="shared" si="0"/>
        <v>-14000</v>
      </c>
      <c r="E9" s="8">
        <v>14000</v>
      </c>
      <c r="F9" s="8"/>
    </row>
    <row r="10" spans="1:6" ht="29.25" x14ac:dyDescent="0.25">
      <c r="A10" s="8" t="s">
        <v>11</v>
      </c>
      <c r="B10" s="9">
        <v>40000</v>
      </c>
      <c r="C10" s="8">
        <v>40000</v>
      </c>
      <c r="D10" s="8"/>
      <c r="E10" s="8"/>
      <c r="F10" s="8"/>
    </row>
    <row r="11" spans="1:6" x14ac:dyDescent="0.25">
      <c r="A11" s="8" t="s">
        <v>12</v>
      </c>
      <c r="B11" s="9">
        <v>420000</v>
      </c>
      <c r="C11" s="8">
        <v>490000</v>
      </c>
      <c r="D11" s="8">
        <f t="shared" si="0"/>
        <v>-70000</v>
      </c>
      <c r="E11" s="8"/>
      <c r="F11" s="8">
        <v>70000</v>
      </c>
    </row>
    <row r="12" spans="1:6" x14ac:dyDescent="0.25">
      <c r="A12" s="8" t="s">
        <v>13</v>
      </c>
      <c r="B12" s="9">
        <v>223000</v>
      </c>
      <c r="C12" s="8">
        <v>264517</v>
      </c>
      <c r="D12" s="8">
        <f t="shared" si="0"/>
        <v>-41517</v>
      </c>
      <c r="E12" s="8">
        <v>41517</v>
      </c>
      <c r="F12" s="8"/>
    </row>
    <row r="13" spans="1:6" x14ac:dyDescent="0.25">
      <c r="A13" s="8" t="s">
        <v>14</v>
      </c>
      <c r="B13" s="9">
        <v>285000</v>
      </c>
      <c r="C13" s="8">
        <v>335000</v>
      </c>
      <c r="D13" s="8">
        <f t="shared" si="0"/>
        <v>-50000</v>
      </c>
      <c r="E13" s="8">
        <v>50000</v>
      </c>
      <c r="F13" s="8"/>
    </row>
    <row r="14" spans="1:6" x14ac:dyDescent="0.25">
      <c r="A14" s="8" t="s">
        <v>15</v>
      </c>
      <c r="B14" s="9">
        <v>1100000</v>
      </c>
      <c r="C14" s="8">
        <v>1183000</v>
      </c>
      <c r="D14" s="8">
        <f t="shared" si="0"/>
        <v>-83000</v>
      </c>
      <c r="E14" s="8"/>
      <c r="F14" s="8"/>
    </row>
    <row r="15" spans="1:6" x14ac:dyDescent="0.25">
      <c r="A15" s="8" t="s">
        <v>16</v>
      </c>
      <c r="B15" s="9">
        <v>100000</v>
      </c>
      <c r="C15" s="8">
        <v>160000</v>
      </c>
      <c r="D15" s="8">
        <f t="shared" si="0"/>
        <v>-60000</v>
      </c>
      <c r="E15" s="8"/>
      <c r="F15" s="8">
        <v>60000</v>
      </c>
    </row>
    <row r="16" spans="1:6" x14ac:dyDescent="0.25">
      <c r="A16" s="8" t="s">
        <v>17</v>
      </c>
      <c r="B16" s="9">
        <v>15000</v>
      </c>
      <c r="C16" s="8">
        <v>16732</v>
      </c>
      <c r="D16" s="8">
        <f t="shared" si="0"/>
        <v>-1732</v>
      </c>
      <c r="E16" s="8"/>
      <c r="F16" s="8"/>
    </row>
    <row r="17" spans="1:6" x14ac:dyDescent="0.25">
      <c r="A17" s="8" t="s">
        <v>18</v>
      </c>
      <c r="B17" s="9">
        <v>20000</v>
      </c>
      <c r="C17" s="8">
        <v>23000</v>
      </c>
      <c r="D17" s="8">
        <f t="shared" si="0"/>
        <v>-3000</v>
      </c>
      <c r="E17" s="8">
        <v>3000</v>
      </c>
      <c r="F17" s="8"/>
    </row>
    <row r="18" spans="1:6" x14ac:dyDescent="0.25">
      <c r="A18" s="8" t="s">
        <v>19</v>
      </c>
      <c r="B18" s="9">
        <v>50000</v>
      </c>
      <c r="C18" s="8">
        <v>65468</v>
      </c>
      <c r="D18" s="8">
        <f t="shared" si="0"/>
        <v>-15468</v>
      </c>
      <c r="E18" s="8"/>
      <c r="F18" s="8"/>
    </row>
    <row r="19" spans="1:6" x14ac:dyDescent="0.25">
      <c r="A19" s="8" t="s">
        <v>20</v>
      </c>
      <c r="B19" s="9">
        <v>50000</v>
      </c>
      <c r="C19" s="8">
        <v>28000</v>
      </c>
      <c r="D19" s="8">
        <f t="shared" si="0"/>
        <v>22000</v>
      </c>
      <c r="E19" s="8"/>
      <c r="F19" s="8"/>
    </row>
    <row r="20" spans="1:6" x14ac:dyDescent="0.25">
      <c r="A20" s="8" t="s">
        <v>21</v>
      </c>
      <c r="B20" s="9">
        <v>60000</v>
      </c>
      <c r="C20" s="8">
        <v>65931</v>
      </c>
      <c r="D20" s="8">
        <f t="shared" si="0"/>
        <v>-5931</v>
      </c>
      <c r="E20" s="8"/>
      <c r="F20" s="8"/>
    </row>
    <row r="21" spans="1:6" x14ac:dyDescent="0.25">
      <c r="A21" s="8" t="s">
        <v>22</v>
      </c>
      <c r="B21" s="9">
        <v>60000</v>
      </c>
      <c r="C21" s="8">
        <v>45000</v>
      </c>
      <c r="D21" s="8">
        <f t="shared" si="0"/>
        <v>15000</v>
      </c>
      <c r="E21" s="8"/>
      <c r="F21" s="8"/>
    </row>
    <row r="22" spans="1:6" x14ac:dyDescent="0.25">
      <c r="A22" s="8" t="s">
        <v>23</v>
      </c>
      <c r="B22" s="9">
        <v>12000</v>
      </c>
      <c r="C22" s="8">
        <v>12000</v>
      </c>
      <c r="D22" s="8"/>
      <c r="E22" s="8"/>
      <c r="F22" s="8"/>
    </row>
    <row r="23" spans="1:6" x14ac:dyDescent="0.25">
      <c r="A23" s="8" t="s">
        <v>24</v>
      </c>
      <c r="B23" s="9">
        <v>50000</v>
      </c>
      <c r="C23" s="8">
        <v>40000</v>
      </c>
      <c r="D23" s="8">
        <f t="shared" si="0"/>
        <v>10000</v>
      </c>
      <c r="E23" s="8"/>
      <c r="F23" s="8"/>
    </row>
    <row r="24" spans="1:6" x14ac:dyDescent="0.25">
      <c r="A24" s="8" t="s">
        <v>25</v>
      </c>
      <c r="B24" s="9">
        <v>28500</v>
      </c>
      <c r="C24" s="8">
        <v>33000</v>
      </c>
      <c r="D24" s="8">
        <f t="shared" si="0"/>
        <v>-4500</v>
      </c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11" t="s">
        <v>26</v>
      </c>
      <c r="B26" s="11"/>
      <c r="C26" s="13"/>
      <c r="D26" s="13"/>
      <c r="E26" s="13"/>
      <c r="F26" s="13"/>
    </row>
    <row r="27" spans="1:6" x14ac:dyDescent="0.25">
      <c r="A27" s="8" t="s">
        <v>27</v>
      </c>
      <c r="B27" s="9">
        <v>16400</v>
      </c>
      <c r="C27" s="8">
        <v>16400</v>
      </c>
      <c r="D27" s="8"/>
      <c r="E27" s="8"/>
      <c r="F27" s="8"/>
    </row>
    <row r="28" spans="1:6" x14ac:dyDescent="0.25">
      <c r="A28" s="8" t="s">
        <v>28</v>
      </c>
      <c r="B28" s="9">
        <v>25000</v>
      </c>
      <c r="C28" s="8">
        <v>25000</v>
      </c>
      <c r="D28" s="8"/>
      <c r="E28" s="8"/>
      <c r="F28" s="8"/>
    </row>
    <row r="29" spans="1:6" x14ac:dyDescent="0.25">
      <c r="A29" s="8" t="s">
        <v>29</v>
      </c>
      <c r="B29" s="9">
        <v>759800</v>
      </c>
      <c r="C29" s="8">
        <v>700000</v>
      </c>
      <c r="D29" s="8">
        <f t="shared" si="0"/>
        <v>59800</v>
      </c>
      <c r="E29" s="8"/>
      <c r="F29" s="8"/>
    </row>
    <row r="30" spans="1:6" x14ac:dyDescent="0.25">
      <c r="A30" s="8" t="s">
        <v>30</v>
      </c>
      <c r="B30" s="9">
        <v>75000</v>
      </c>
      <c r="C30" s="8">
        <v>75000</v>
      </c>
      <c r="D30" s="8"/>
      <c r="E30" s="8"/>
      <c r="F30" s="8"/>
    </row>
    <row r="31" spans="1:6" ht="29.25" x14ac:dyDescent="0.25">
      <c r="A31" s="8" t="s">
        <v>31</v>
      </c>
      <c r="B31" s="9">
        <v>168605</v>
      </c>
      <c r="C31" s="8">
        <v>168605</v>
      </c>
      <c r="D31" s="8"/>
      <c r="E31" s="8"/>
      <c r="F31" s="8"/>
    </row>
    <row r="32" spans="1:6" x14ac:dyDescent="0.25">
      <c r="A32" s="8"/>
      <c r="B32" s="8"/>
      <c r="C32" s="8"/>
      <c r="D32" s="8"/>
      <c r="E32" s="8"/>
      <c r="F32" s="8"/>
    </row>
    <row r="33" spans="1:6" x14ac:dyDescent="0.25">
      <c r="A33" s="11" t="s">
        <v>32</v>
      </c>
      <c r="B33" s="11"/>
      <c r="C33" s="13"/>
      <c r="D33" s="13"/>
      <c r="E33" s="11"/>
      <c r="F33" s="13"/>
    </row>
    <row r="34" spans="1:6" x14ac:dyDescent="0.25">
      <c r="A34" s="8" t="s">
        <v>33</v>
      </c>
      <c r="B34" s="8">
        <v>433500</v>
      </c>
      <c r="C34" s="8">
        <v>470000</v>
      </c>
      <c r="D34" s="8">
        <f t="shared" si="0"/>
        <v>-36500</v>
      </c>
      <c r="E34" s="8"/>
      <c r="F34" s="8"/>
    </row>
    <row r="35" spans="1:6" ht="29.25" x14ac:dyDescent="0.25">
      <c r="A35" s="8" t="s">
        <v>34</v>
      </c>
      <c r="B35" s="8">
        <v>60950</v>
      </c>
      <c r="C35" s="8">
        <v>75000</v>
      </c>
      <c r="D35" s="8">
        <f t="shared" si="0"/>
        <v>-14050</v>
      </c>
      <c r="E35" s="8"/>
      <c r="F35" s="8"/>
    </row>
    <row r="36" spans="1:6" x14ac:dyDescent="0.25">
      <c r="A36" s="8"/>
      <c r="B36" s="8"/>
      <c r="C36" s="8"/>
      <c r="D36" s="8"/>
      <c r="E36" s="8"/>
      <c r="F36" s="8"/>
    </row>
    <row r="37" spans="1:6" x14ac:dyDescent="0.25">
      <c r="A37" s="11" t="s">
        <v>35</v>
      </c>
      <c r="B37" s="11"/>
      <c r="C37" s="13"/>
      <c r="D37" s="13"/>
      <c r="E37" s="11"/>
      <c r="F37" s="13"/>
    </row>
    <row r="38" spans="1:6" x14ac:dyDescent="0.25">
      <c r="A38" s="8" t="s">
        <v>36</v>
      </c>
      <c r="B38" s="9">
        <v>101304</v>
      </c>
      <c r="C38" s="8">
        <f>B38</f>
        <v>101304</v>
      </c>
      <c r="D38" s="8"/>
      <c r="E38" s="8"/>
      <c r="F38" s="8"/>
    </row>
    <row r="39" spans="1:6" x14ac:dyDescent="0.25">
      <c r="A39" s="8" t="s">
        <v>37</v>
      </c>
      <c r="B39" s="9">
        <v>200760</v>
      </c>
      <c r="C39" s="8">
        <f>182355+70000</f>
        <v>252355</v>
      </c>
      <c r="D39" s="8">
        <f t="shared" si="0"/>
        <v>-51595</v>
      </c>
      <c r="E39" s="8"/>
      <c r="F39" s="8"/>
    </row>
    <row r="40" spans="1:6" x14ac:dyDescent="0.25">
      <c r="A40" s="8" t="s">
        <v>38</v>
      </c>
      <c r="B40" s="9">
        <v>108000</v>
      </c>
      <c r="C40" s="8">
        <v>108000</v>
      </c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11" t="s">
        <v>39</v>
      </c>
      <c r="B42" s="11"/>
      <c r="C42" s="13"/>
      <c r="D42" s="13"/>
      <c r="E42" s="13"/>
      <c r="F42" s="13"/>
    </row>
    <row r="43" spans="1:6" x14ac:dyDescent="0.25">
      <c r="A43" s="8" t="s">
        <v>40</v>
      </c>
      <c r="B43" s="9">
        <v>372500</v>
      </c>
      <c r="C43" s="8">
        <v>457000</v>
      </c>
      <c r="D43" s="8">
        <f t="shared" si="0"/>
        <v>-84500</v>
      </c>
      <c r="E43" s="8">
        <v>50000</v>
      </c>
      <c r="F43" s="14"/>
    </row>
    <row r="44" spans="1:6" x14ac:dyDescent="0.25">
      <c r="A44" s="8" t="s">
        <v>41</v>
      </c>
      <c r="B44" s="9">
        <v>150000</v>
      </c>
      <c r="C44" s="8">
        <v>224244</v>
      </c>
      <c r="D44" s="8">
        <f t="shared" si="0"/>
        <v>-74244</v>
      </c>
      <c r="E44" s="8"/>
      <c r="F44" s="8"/>
    </row>
    <row r="45" spans="1:6" x14ac:dyDescent="0.25">
      <c r="A45" s="8" t="s">
        <v>42</v>
      </c>
      <c r="B45" s="9">
        <v>86883</v>
      </c>
      <c r="C45" s="8">
        <v>97562</v>
      </c>
      <c r="D45" s="8">
        <f t="shared" si="0"/>
        <v>-10679</v>
      </c>
      <c r="E45" s="8"/>
      <c r="F45" s="8"/>
    </row>
    <row r="46" spans="1:6" x14ac:dyDescent="0.25">
      <c r="A46" s="8"/>
      <c r="B46" s="8"/>
      <c r="C46" s="8"/>
      <c r="D46" s="8"/>
      <c r="E46" s="8"/>
      <c r="F46" s="8"/>
    </row>
    <row r="47" spans="1:6" x14ac:dyDescent="0.25">
      <c r="A47" s="11" t="s">
        <v>43</v>
      </c>
      <c r="B47" s="11"/>
      <c r="C47" s="13"/>
      <c r="D47" s="13"/>
      <c r="E47" s="13"/>
      <c r="F47" s="13"/>
    </row>
    <row r="48" spans="1:6" x14ac:dyDescent="0.25">
      <c r="A48" s="8" t="s">
        <v>44</v>
      </c>
      <c r="B48" s="9">
        <v>113096</v>
      </c>
      <c r="C48" s="8">
        <v>113096</v>
      </c>
      <c r="D48" s="8"/>
      <c r="E48" s="8"/>
      <c r="F48" s="8"/>
    </row>
    <row r="49" spans="1:6" x14ac:dyDescent="0.25">
      <c r="A49" s="8" t="s">
        <v>45</v>
      </c>
      <c r="B49" s="9">
        <v>52000</v>
      </c>
      <c r="C49" s="8">
        <v>52000</v>
      </c>
      <c r="D49" s="8"/>
      <c r="E49" s="8"/>
      <c r="F49" s="8"/>
    </row>
    <row r="50" spans="1:6" x14ac:dyDescent="0.25">
      <c r="A50" s="8" t="s">
        <v>46</v>
      </c>
      <c r="B50" s="9">
        <v>35000</v>
      </c>
      <c r="C50" s="8">
        <v>35000</v>
      </c>
      <c r="D50" s="8"/>
      <c r="E50" s="8"/>
      <c r="F50" s="8"/>
    </row>
    <row r="51" spans="1:6" x14ac:dyDescent="0.25">
      <c r="A51" s="8" t="s">
        <v>47</v>
      </c>
      <c r="B51" s="9">
        <v>175000</v>
      </c>
      <c r="C51" s="8">
        <v>175000</v>
      </c>
      <c r="D51" s="8"/>
      <c r="E51" s="8"/>
      <c r="F51" s="8"/>
    </row>
    <row r="52" spans="1:6" x14ac:dyDescent="0.25">
      <c r="A52" s="8" t="s">
        <v>48</v>
      </c>
      <c r="B52" s="9">
        <v>19470</v>
      </c>
      <c r="C52" s="8">
        <v>19470</v>
      </c>
      <c r="D52" s="8"/>
      <c r="E52" s="8"/>
      <c r="F52" s="8"/>
    </row>
    <row r="53" spans="1:6" x14ac:dyDescent="0.25">
      <c r="A53" s="8"/>
      <c r="B53" s="8"/>
      <c r="C53" s="8"/>
      <c r="D53" s="8"/>
      <c r="E53" s="8"/>
      <c r="F53" s="8"/>
    </row>
    <row r="54" spans="1:6" x14ac:dyDescent="0.25">
      <c r="A54" s="11" t="s">
        <v>49</v>
      </c>
      <c r="B54" s="11"/>
      <c r="C54" s="13"/>
      <c r="D54" s="13"/>
      <c r="E54" s="11"/>
      <c r="F54" s="13"/>
    </row>
    <row r="55" spans="1:6" x14ac:dyDescent="0.25">
      <c r="A55" s="8" t="s">
        <v>70</v>
      </c>
      <c r="B55" s="9">
        <v>1671372</v>
      </c>
      <c r="C55" s="8">
        <v>1671372</v>
      </c>
      <c r="D55" s="8"/>
      <c r="E55" s="8"/>
      <c r="F55" s="8"/>
    </row>
    <row r="56" spans="1:6" x14ac:dyDescent="0.25">
      <c r="A56" s="8" t="s">
        <v>50</v>
      </c>
      <c r="B56" s="9">
        <v>0</v>
      </c>
      <c r="C56" s="8">
        <v>0</v>
      </c>
      <c r="D56" s="8"/>
      <c r="E56" s="8"/>
      <c r="F56" s="8"/>
    </row>
    <row r="57" spans="1:6" x14ac:dyDescent="0.25">
      <c r="A57" s="8" t="s">
        <v>51</v>
      </c>
      <c r="B57" s="9">
        <v>1917918</v>
      </c>
      <c r="C57" s="8">
        <v>1917918</v>
      </c>
      <c r="D57" s="8"/>
      <c r="E57" s="8"/>
      <c r="F57" s="8"/>
    </row>
    <row r="58" spans="1:6" x14ac:dyDescent="0.25">
      <c r="A58" s="8" t="s">
        <v>52</v>
      </c>
      <c r="B58" s="9">
        <v>0</v>
      </c>
      <c r="C58" s="8">
        <v>0</v>
      </c>
      <c r="D58" s="8"/>
      <c r="E58" s="8"/>
      <c r="F58" s="8"/>
    </row>
    <row r="59" spans="1:6" x14ac:dyDescent="0.25">
      <c r="A59" s="8"/>
      <c r="B59" s="8"/>
      <c r="C59" s="8"/>
      <c r="D59" s="8"/>
      <c r="E59" s="8"/>
      <c r="F59" s="8"/>
    </row>
    <row r="60" spans="1:6" x14ac:dyDescent="0.25">
      <c r="A60" s="11" t="s">
        <v>53</v>
      </c>
      <c r="B60" s="11"/>
      <c r="C60" s="13"/>
      <c r="D60" s="13"/>
      <c r="E60" s="13"/>
      <c r="F60" s="13"/>
    </row>
    <row r="61" spans="1:6" x14ac:dyDescent="0.25">
      <c r="A61" s="8" t="s">
        <v>54</v>
      </c>
      <c r="B61" s="8"/>
      <c r="C61" s="8">
        <v>171000</v>
      </c>
      <c r="D61" s="8">
        <f>B61-C61</f>
        <v>-171000</v>
      </c>
      <c r="E61" s="8">
        <v>171000</v>
      </c>
      <c r="F61" s="8"/>
    </row>
    <row r="62" spans="1:6" x14ac:dyDescent="0.25">
      <c r="A62" s="8" t="s">
        <v>55</v>
      </c>
      <c r="B62" s="8"/>
      <c r="C62" s="8">
        <v>75000</v>
      </c>
      <c r="D62" s="8">
        <f>B62-C62</f>
        <v>-75000</v>
      </c>
      <c r="E62" s="8">
        <v>75000</v>
      </c>
      <c r="F62" s="8"/>
    </row>
    <row r="63" spans="1:6" x14ac:dyDescent="0.25">
      <c r="A63" s="8" t="s">
        <v>56</v>
      </c>
      <c r="B63" s="8"/>
      <c r="C63" s="8">
        <v>10000</v>
      </c>
      <c r="D63" s="8">
        <f>B63-C63</f>
        <v>-10000</v>
      </c>
      <c r="E63" s="8"/>
      <c r="F63" s="8"/>
    </row>
    <row r="64" spans="1:6" x14ac:dyDescent="0.25">
      <c r="A64" s="8" t="s">
        <v>73</v>
      </c>
      <c r="B64" s="8"/>
      <c r="C64" s="8">
        <v>23791</v>
      </c>
      <c r="D64" s="8">
        <f>B64-C64</f>
        <v>-23791</v>
      </c>
      <c r="E64" s="8"/>
      <c r="F64" s="8"/>
    </row>
    <row r="65" spans="1:6" x14ac:dyDescent="0.25">
      <c r="A65" s="8"/>
      <c r="B65" s="8"/>
      <c r="C65" s="8"/>
      <c r="D65" s="8"/>
      <c r="E65" s="8"/>
      <c r="F65" s="8"/>
    </row>
    <row r="66" spans="1:6" x14ac:dyDescent="0.25">
      <c r="A66" s="15" t="s">
        <v>57</v>
      </c>
      <c r="B66" s="10">
        <f>SUM(B3:B65)</f>
        <v>9894058</v>
      </c>
      <c r="C66" s="10">
        <f>SUM(C3:C65)</f>
        <v>10862744</v>
      </c>
      <c r="D66" s="10">
        <f>SUM(D3:D65)</f>
        <v>-968686</v>
      </c>
      <c r="E66" s="10">
        <f t="shared" ref="E66" si="1">SUM(E3:E65)</f>
        <v>470917</v>
      </c>
      <c r="F66" s="10">
        <f>SUM(F3:F65)</f>
        <v>160000</v>
      </c>
    </row>
    <row r="67" spans="1:6" x14ac:dyDescent="0.25">
      <c r="A67" s="15"/>
      <c r="B67" s="10"/>
      <c r="C67" s="10"/>
      <c r="D67" s="10"/>
      <c r="E67" s="10"/>
      <c r="F67" s="10"/>
    </row>
    <row r="68" spans="1:6" x14ac:dyDescent="0.25">
      <c r="A68" s="4" t="s">
        <v>75</v>
      </c>
      <c r="B68" s="4"/>
      <c r="C68" s="4"/>
      <c r="D68" s="4"/>
      <c r="E68" s="4"/>
      <c r="F68" s="13"/>
    </row>
    <row r="69" spans="1:6" x14ac:dyDescent="0.25">
      <c r="A69" s="3" t="s">
        <v>60</v>
      </c>
      <c r="B69" s="5">
        <v>5515000</v>
      </c>
      <c r="C69" s="1">
        <v>5308000</v>
      </c>
      <c r="D69" s="8">
        <f>-B69+C69</f>
        <v>-207000</v>
      </c>
      <c r="E69" s="1"/>
      <c r="F69" s="10"/>
    </row>
    <row r="70" spans="1:6" x14ac:dyDescent="0.25">
      <c r="A70" s="3" t="s">
        <v>61</v>
      </c>
      <c r="B70" s="5">
        <v>401500</v>
      </c>
      <c r="C70" s="1">
        <v>286500</v>
      </c>
      <c r="D70" s="8">
        <f t="shared" ref="D70:D79" si="2">-B70+C70</f>
        <v>-115000</v>
      </c>
      <c r="E70" s="8">
        <f>-D70</f>
        <v>115000</v>
      </c>
      <c r="F70" s="10"/>
    </row>
    <row r="71" spans="1:6" x14ac:dyDescent="0.25">
      <c r="A71" s="3" t="s">
        <v>62</v>
      </c>
      <c r="B71" s="5">
        <v>2340000</v>
      </c>
      <c r="C71" s="1">
        <v>2340000</v>
      </c>
      <c r="D71" s="8"/>
      <c r="E71" s="1"/>
      <c r="F71" s="10"/>
    </row>
    <row r="72" spans="1:6" x14ac:dyDescent="0.25">
      <c r="A72" s="3" t="s">
        <v>63</v>
      </c>
      <c r="B72" s="5">
        <v>1150000</v>
      </c>
      <c r="C72" s="1">
        <v>691000</v>
      </c>
      <c r="D72" s="8">
        <f t="shared" si="2"/>
        <v>-459000</v>
      </c>
      <c r="E72" s="1"/>
      <c r="F72" s="10"/>
    </row>
    <row r="73" spans="1:6" x14ac:dyDescent="0.25">
      <c r="A73" s="3" t="s">
        <v>64</v>
      </c>
      <c r="B73" s="5">
        <v>375000</v>
      </c>
      <c r="C73" s="1">
        <v>370000</v>
      </c>
      <c r="D73" s="8">
        <f t="shared" si="2"/>
        <v>-5000</v>
      </c>
      <c r="E73" s="1"/>
      <c r="F73" s="10"/>
    </row>
    <row r="74" spans="1:6" ht="28.5" x14ac:dyDescent="0.25">
      <c r="A74" s="3" t="s">
        <v>65</v>
      </c>
      <c r="B74" s="5">
        <v>95300</v>
      </c>
      <c r="C74" s="1">
        <v>95300</v>
      </c>
      <c r="D74" s="8"/>
      <c r="E74" s="1"/>
      <c r="F74" s="10"/>
    </row>
    <row r="75" spans="1:6" x14ac:dyDescent="0.25">
      <c r="A75" s="3" t="s">
        <v>35</v>
      </c>
      <c r="B75" s="5">
        <v>550000</v>
      </c>
      <c r="C75" s="1">
        <v>450000</v>
      </c>
      <c r="D75" s="8">
        <f t="shared" si="2"/>
        <v>-100000</v>
      </c>
      <c r="E75" s="1"/>
      <c r="F75" s="10"/>
    </row>
    <row r="76" spans="1:6" x14ac:dyDescent="0.25">
      <c r="A76" s="3" t="s">
        <v>30</v>
      </c>
      <c r="B76" s="5">
        <v>35000</v>
      </c>
      <c r="C76" s="1">
        <v>35000</v>
      </c>
      <c r="D76" s="8"/>
      <c r="E76" s="1"/>
      <c r="F76" s="10"/>
    </row>
    <row r="77" spans="1:6" ht="28.5" x14ac:dyDescent="0.25">
      <c r="A77" s="3" t="s">
        <v>78</v>
      </c>
      <c r="B77" s="6">
        <v>70000</v>
      </c>
      <c r="C77" s="1">
        <v>30000</v>
      </c>
      <c r="D77" s="8">
        <f t="shared" si="2"/>
        <v>-40000</v>
      </c>
      <c r="E77" s="8">
        <f>-D77</f>
        <v>40000</v>
      </c>
      <c r="F77" s="10"/>
    </row>
    <row r="78" spans="1:6" x14ac:dyDescent="0.25">
      <c r="A78" s="3" t="s">
        <v>67</v>
      </c>
      <c r="B78" s="6"/>
      <c r="C78" s="1">
        <v>70000</v>
      </c>
      <c r="D78" s="8">
        <f t="shared" si="2"/>
        <v>70000</v>
      </c>
      <c r="E78" s="1"/>
      <c r="F78" s="10"/>
    </row>
    <row r="79" spans="1:6" x14ac:dyDescent="0.25">
      <c r="A79" s="3" t="s">
        <v>68</v>
      </c>
      <c r="B79" s="6"/>
      <c r="C79" s="1">
        <v>50000</v>
      </c>
      <c r="D79" s="8">
        <f t="shared" si="2"/>
        <v>50000</v>
      </c>
      <c r="E79" s="1"/>
      <c r="F79" s="10"/>
    </row>
    <row r="80" spans="1:6" x14ac:dyDescent="0.25">
      <c r="A80" s="18" t="s">
        <v>69</v>
      </c>
      <c r="B80" s="2">
        <f t="shared" ref="B80:D80" si="3">SUM(B69:B79)</f>
        <v>10531800</v>
      </c>
      <c r="C80" s="2">
        <f t="shared" si="3"/>
        <v>9725800</v>
      </c>
      <c r="D80" s="2">
        <f t="shared" si="3"/>
        <v>-806000</v>
      </c>
      <c r="E80" s="2">
        <f>SUM(E69:E79)</f>
        <v>155000</v>
      </c>
      <c r="F80" s="10"/>
    </row>
    <row r="81" spans="1:6" s="23" customFormat="1" x14ac:dyDescent="0.25">
      <c r="A81" s="20"/>
      <c r="B81" s="21"/>
      <c r="C81" s="21"/>
      <c r="D81" s="21"/>
      <c r="E81" s="21"/>
      <c r="F81" s="22"/>
    </row>
    <row r="82" spans="1:6" x14ac:dyDescent="0.25">
      <c r="A82" s="15" t="s">
        <v>57</v>
      </c>
      <c r="B82" s="10">
        <f>B66</f>
        <v>9894058</v>
      </c>
      <c r="C82" s="10">
        <f>C66</f>
        <v>10862744</v>
      </c>
      <c r="D82" s="10"/>
      <c r="E82" s="10">
        <f>E80+E66</f>
        <v>625917</v>
      </c>
      <c r="F82" s="10">
        <f>F66</f>
        <v>160000</v>
      </c>
    </row>
    <row r="83" spans="1:6" x14ac:dyDescent="0.25">
      <c r="A83" s="15" t="s">
        <v>58</v>
      </c>
      <c r="B83" s="10">
        <v>10531800</v>
      </c>
      <c r="C83" s="10">
        <v>9710800</v>
      </c>
      <c r="D83" s="15"/>
      <c r="E83" s="15"/>
      <c r="F83" s="15"/>
    </row>
    <row r="84" spans="1:6" x14ac:dyDescent="0.25">
      <c r="A84" s="24" t="s">
        <v>59</v>
      </c>
      <c r="B84" s="19">
        <f>B83-B66</f>
        <v>637742</v>
      </c>
      <c r="C84" s="25"/>
      <c r="D84" s="25"/>
      <c r="E84" s="25"/>
      <c r="F84" s="25"/>
    </row>
    <row r="85" spans="1:6" x14ac:dyDescent="0.25">
      <c r="A85" s="26"/>
      <c r="B85" s="26"/>
      <c r="C85" s="27"/>
      <c r="D85" s="27"/>
      <c r="E85" s="27"/>
      <c r="F85" s="27"/>
    </row>
    <row r="86" spans="1:6" x14ac:dyDescent="0.25">
      <c r="A86" s="18" t="s">
        <v>76</v>
      </c>
      <c r="B86" s="18">
        <f>C82-C83</f>
        <v>1151944</v>
      </c>
      <c r="C86" s="29"/>
      <c r="D86" s="29"/>
      <c r="E86" s="29"/>
      <c r="F86" s="29"/>
    </row>
    <row r="87" spans="1:6" x14ac:dyDescent="0.25">
      <c r="A87" s="18" t="s">
        <v>2</v>
      </c>
      <c r="B87" s="18">
        <f>E83+E82</f>
        <v>625917</v>
      </c>
      <c r="C87" s="29"/>
      <c r="D87" s="29"/>
      <c r="E87" s="29"/>
      <c r="F87" s="29"/>
    </row>
    <row r="88" spans="1:6" x14ac:dyDescent="0.25">
      <c r="A88" s="18" t="s">
        <v>77</v>
      </c>
      <c r="B88" s="18">
        <f>F83+F82</f>
        <v>160000</v>
      </c>
      <c r="C88" s="29"/>
      <c r="D88" s="29"/>
      <c r="E88" s="29"/>
      <c r="F88" s="29"/>
    </row>
    <row r="89" spans="1:6" x14ac:dyDescent="0.25">
      <c r="A89" s="28"/>
    </row>
    <row r="100" spans="1:6" x14ac:dyDescent="0.25">
      <c r="A100" s="14"/>
      <c r="B100" s="7"/>
      <c r="C100" s="14"/>
      <c r="D100" s="14"/>
      <c r="E100" s="14"/>
      <c r="F10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30.7109375" customWidth="1"/>
    <col min="2" max="2" width="18" customWidth="1"/>
    <col min="3" max="3" width="14.85546875" customWidth="1"/>
    <col min="4" max="5" width="16.42578125" customWidth="1"/>
  </cols>
  <sheetData>
    <row r="1" spans="1:5" x14ac:dyDescent="0.25">
      <c r="A1" s="4"/>
      <c r="B1" s="4" t="s">
        <v>71</v>
      </c>
      <c r="C1" s="4" t="s">
        <v>72</v>
      </c>
      <c r="D1" s="4" t="s">
        <v>1</v>
      </c>
      <c r="E1" s="4" t="s">
        <v>2</v>
      </c>
    </row>
    <row r="2" spans="1:5" x14ac:dyDescent="0.25">
      <c r="A2" s="3" t="s">
        <v>60</v>
      </c>
      <c r="B2" s="5">
        <v>5515000</v>
      </c>
      <c r="C2" s="1">
        <v>5308000</v>
      </c>
      <c r="D2" s="8">
        <f>-B2+C2</f>
        <v>-207000</v>
      </c>
      <c r="E2" s="1"/>
    </row>
    <row r="3" spans="1:5" x14ac:dyDescent="0.25">
      <c r="A3" s="3" t="s">
        <v>61</v>
      </c>
      <c r="B3" s="5">
        <v>401500</v>
      </c>
      <c r="C3" s="1">
        <v>286500</v>
      </c>
      <c r="D3" s="8">
        <f t="shared" ref="D3:D12" si="0">-B3+C3</f>
        <v>-115000</v>
      </c>
      <c r="E3" s="8">
        <f>-D3</f>
        <v>115000</v>
      </c>
    </row>
    <row r="4" spans="1:5" ht="28.5" x14ac:dyDescent="0.25">
      <c r="A4" s="3" t="s">
        <v>62</v>
      </c>
      <c r="B4" s="5">
        <v>2340000</v>
      </c>
      <c r="C4" s="1">
        <v>2340000</v>
      </c>
      <c r="D4" s="8"/>
      <c r="E4" s="1"/>
    </row>
    <row r="5" spans="1:5" x14ac:dyDescent="0.25">
      <c r="A5" s="3" t="s">
        <v>63</v>
      </c>
      <c r="B5" s="5">
        <v>1150000</v>
      </c>
      <c r="C5" s="1">
        <v>700000</v>
      </c>
      <c r="D5" s="8">
        <f t="shared" si="0"/>
        <v>-450000</v>
      </c>
      <c r="E5" s="1"/>
    </row>
    <row r="6" spans="1:5" x14ac:dyDescent="0.25">
      <c r="A6" s="3" t="s">
        <v>64</v>
      </c>
      <c r="B6" s="5">
        <v>375000</v>
      </c>
      <c r="C6" s="1">
        <v>370000</v>
      </c>
      <c r="D6" s="8">
        <f t="shared" si="0"/>
        <v>-5000</v>
      </c>
      <c r="E6" s="1"/>
    </row>
    <row r="7" spans="1:5" ht="28.5" x14ac:dyDescent="0.25">
      <c r="A7" s="3" t="s">
        <v>65</v>
      </c>
      <c r="B7" s="5">
        <v>95300</v>
      </c>
      <c r="C7" s="1">
        <v>95300</v>
      </c>
      <c r="D7" s="8"/>
      <c r="E7" s="1"/>
    </row>
    <row r="8" spans="1:5" x14ac:dyDescent="0.25">
      <c r="A8" s="3" t="s">
        <v>35</v>
      </c>
      <c r="B8" s="5">
        <v>550000</v>
      </c>
      <c r="C8" s="1">
        <v>450000</v>
      </c>
      <c r="D8" s="8">
        <f t="shared" si="0"/>
        <v>-100000</v>
      </c>
      <c r="E8" s="1"/>
    </row>
    <row r="9" spans="1:5" x14ac:dyDescent="0.25">
      <c r="A9" s="3" t="s">
        <v>30</v>
      </c>
      <c r="B9" s="5">
        <v>35000</v>
      </c>
      <c r="C9" s="1">
        <v>35000</v>
      </c>
      <c r="D9" s="8"/>
      <c r="E9" s="1"/>
    </row>
    <row r="10" spans="1:5" x14ac:dyDescent="0.25">
      <c r="A10" s="3" t="s">
        <v>66</v>
      </c>
      <c r="B10" s="6">
        <v>70000</v>
      </c>
      <c r="C10" s="1">
        <v>30000</v>
      </c>
      <c r="D10" s="8">
        <f t="shared" si="0"/>
        <v>-40000</v>
      </c>
      <c r="E10" s="1">
        <v>40000</v>
      </c>
    </row>
    <row r="11" spans="1:5" x14ac:dyDescent="0.25">
      <c r="A11" s="3" t="s">
        <v>67</v>
      </c>
      <c r="B11" s="6"/>
      <c r="C11" s="1">
        <v>70000</v>
      </c>
      <c r="D11" s="8">
        <f t="shared" si="0"/>
        <v>70000</v>
      </c>
      <c r="E11" s="1"/>
    </row>
    <row r="12" spans="1:5" x14ac:dyDescent="0.25">
      <c r="A12" s="3" t="s">
        <v>68</v>
      </c>
      <c r="B12" s="6"/>
      <c r="C12" s="1">
        <v>50000</v>
      </c>
      <c r="D12" s="8">
        <f t="shared" si="0"/>
        <v>50000</v>
      </c>
      <c r="E12" s="1"/>
    </row>
    <row r="13" spans="1:5" x14ac:dyDescent="0.25">
      <c r="A13" s="18" t="s">
        <v>69</v>
      </c>
      <c r="B13" s="2">
        <f t="shared" ref="B13:D13" si="1">SUM(B2:B12)</f>
        <v>10531800</v>
      </c>
      <c r="C13" s="2">
        <f t="shared" si="1"/>
        <v>9734800</v>
      </c>
      <c r="D13" s="2">
        <f t="shared" si="1"/>
        <v>-797000</v>
      </c>
      <c r="E13" s="2">
        <f>SUM(E2:E12)</f>
        <v>155000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</vt:lpstr>
      <vt:lpstr>Income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Singal</dc:creator>
  <cp:lastModifiedBy>Harsh Singal</cp:lastModifiedBy>
  <dcterms:created xsi:type="dcterms:W3CDTF">2016-01-13T18:05:32Z</dcterms:created>
  <dcterms:modified xsi:type="dcterms:W3CDTF">2016-04-01T13:35:56Z</dcterms:modified>
</cp:coreProperties>
</file>